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5_16_24_ThinkCapital\"/>
    </mc:Choice>
  </mc:AlternateContent>
  <xr:revisionPtr revIDLastSave="0" documentId="13_ncr:1_{A0F42A81-3139-46EA-9ED1-053E3E924A68}" xr6:coauthVersionLast="45" xr6:coauthVersionMax="45" xr10:uidLastSave="{00000000-0000-0000-0000-000000000000}"/>
  <bookViews>
    <workbookView xWindow="-24285" yWindow="2145"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<sst xmlns="http://schemas.openxmlformats.org/spreadsheetml/2006/main" count="210" uniqueCount="118">
  <si>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</si>
  <si>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</si>
  <si>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</si>
  <si>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</si>
  <si>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</si>
  <si>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</si>
  <si>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</si>
  <si>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</si>
  <si>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</si>
  <si>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</si>
  <si>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</si>
  <si>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</si>
  <si>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</si>
  <si>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</si>
  <si>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</si>
  <si>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</si>
  <si>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</si>
  <si>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</si>
  <si>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</si>
  <si>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</si>
  <si>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</si>
  <si>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</si>
  <si>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</si>
  <si>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</si>
  <si>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</si>
  <si>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</si>
  <si>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</si>
  <si>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</si>
  <si>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</si>
  <si>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</si>
  <si>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</si>
  <si>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</si>
  <si>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</si>
  <si>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</si>
  <si>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</si>
  <si>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</si>
  <si>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</si>
  <si>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</si>
  <si>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</si>
  <si>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</si>
  <si>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</si>
  <si>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</si>
  <si>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</si>
  <si>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</si>
  <si>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</si>
  <si>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</si>
  <si>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</si>
  <si>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</si>
  <si>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</si>
  <si>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</si>
  <si>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</si>
  <si>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</si>
  <si>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</si>
  <si>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</si>
  <si>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</si>
  <si>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</si>
  <si>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</si>
  <si>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</si>
  <si>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</si>
  <si>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</si>
  <si>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</si>
  <si>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</si>
  <si>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</si>
  <si>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</si>
  <si>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</si>
  <si>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</si>
  <si>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</si>
  <si>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</si>
  <si>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</si>
  <si>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</si>
  <si>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</si>
  <si>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</si>
  <si>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</si>
  <si>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</si>
  <si>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</si>
  <si>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</si>
  <si>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</si>
  <si>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</si>
  <si>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</si>
  <si>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</si>
  <si>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</si>
  <si>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</si>
  <si>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</si>
  <si>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</si>
  <si>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</si>
  <si>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</si>
  <si>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</si>
  <si>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</si>
  <si>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</si>
  <si>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</si>
  <si>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</si>
  <si>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</si>
  <si>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</si>
  <si>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</si>
  <si>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</si>
  <si>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</si>
  <si>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</si>
  <si>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</si>
  <si>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</si>
  <si>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</si>
  <si>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</si>
  <si>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ETFs N.V.</t>
  </si>
  <si>
    <t>VanEck Vectors™ iBoxx EUR Corporates UCITS ETF</t>
  </si>
  <si>
    <t>NL0009690247</t>
  </si>
  <si>
    <t>30.09.2020</t>
  </si>
  <si>
    <t>EUR</t>
  </si>
  <si>
    <t>§§ 46 ff. InV / §§ 192 ff. KAGB</t>
  </si>
  <si>
    <t>Markit iBoxx Liquid Corporates Index</t>
  </si>
  <si>
    <t>Anheuser-Busch InBev S.A./N.V.</t>
  </si>
  <si>
    <t>Daimler Intl Finance B.V.</t>
  </si>
  <si>
    <t>DH Europe Finance II S.à r.L.</t>
  </si>
  <si>
    <t>CK Hutchison Grp Tele.Fin. SA</t>
  </si>
  <si>
    <t>Takeda Pharmaceutical Co. Ltd.</t>
  </si>
  <si>
    <t>Medtronic Global Holdings SCA</t>
  </si>
  <si>
    <t>JPMorgan Chase &amp; Co.</t>
  </si>
  <si>
    <t>Goldman Sachs Group Inc., The</t>
  </si>
  <si>
    <t>Credit Suisse Group AG</t>
  </si>
  <si>
    <t>DNB Bank 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</si>
</sst>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VanEck Vectors™ iBoxx EUR Corporates UCITS ETF</v>
      </c>
      <c r="D16" s="32"/>
      <c r="E16" s="33"/>
      <c r="F16" s="33"/>
    </row>
    <row r="17" spans="1:12" ht="18" customHeight="1" x14ac:dyDescent="0.2">
      <c r="A17" s="35">
        <v>6</v>
      </c>
      <c r="B17" s="21" t="s">
        <v>2</v>
      </c>
      <c r="C17" s="36" t="str">
        <f>C4</f>
        <v>NL0009690247</v>
      </c>
      <c r="D17" s="37"/>
      <c r="E17" s="38"/>
      <c r="F17" s="38"/>
    </row>
    <row r="18" spans="1:12" ht="25.5" x14ac:dyDescent="0.2">
      <c r="A18" s="39">
        <v>7</v>
      </c>
      <c r="B18" s="30" t="s">
        <v>0</v>
      </c>
      <c r="C18" s="36" t="str">
        <f>C2</f>
        <v>VanEck Vectors™ ETFs N.V.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107</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18.693999999999999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99.564054341459325</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2.2840338895285823</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80.691010478241864</v>
      </c>
      <c r="E48" s="73" t="str">
        <f>IF($C$8&gt;0,PRODUCT($C$8,$E$33,D48/100),"")</f>
        <v/>
      </c>
      <c r="F48" s="73" t="str">
        <f>IF($C$8&gt;0,PRODUCT($C$8,$C$9,D48/100),"")</f>
        <v/>
      </c>
      <c r="G48" s="85"/>
    </row>
    <row r="49" spans="1:11" ht="42.75" customHeight="1" x14ac:dyDescent="0.2">
      <c r="A49" s="90" t="s">
        <v>53</v>
      </c>
      <c r="B49" s="21" t="s">
        <v>54</v>
      </c>
      <c r="C49" s="57"/>
      <c r="D49" s="98">
        <v>18.873043863217468</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99.564054341459325</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0.43594565854067341</v>
      </c>
      <c r="E58" s="82" t="str">
        <f t="shared" si="2"/>
        <v/>
      </c>
      <c r="F58" s="82" t="str">
        <f t="shared" si="3"/>
        <v/>
      </c>
      <c r="G58" s="85"/>
      <c r="H58" s="75"/>
      <c r="I58" s="8"/>
      <c r="J58" s="8"/>
      <c r="K58" s="8"/>
    </row>
    <row r="59" spans="1:11" ht="75" customHeight="1" thickBot="1" x14ac:dyDescent="0.25">
      <c r="A59" s="59">
        <v>42</v>
      </c>
      <c r="B59" s="60" t="s">
        <v>70</v>
      </c>
      <c r="C59" s="61"/>
      <c r="D59" s="77">
        <v>0</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100</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18.693999999999999</v>
      </c>
      <c r="F12" s="131"/>
    </row>
    <row r="13" spans="1:12" ht="17.25" customHeight="1" x14ac:dyDescent="0.2">
      <c r="A13" s="132">
        <v>1</v>
      </c>
      <c r="B13" s="133" t="s">
        <v>108</v>
      </c>
      <c r="C13" s="133">
        <v>770605</v>
      </c>
      <c r="D13" s="144">
        <v>4.6511762190737667</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4.6511762190737667</v>
      </c>
      <c r="E17" s="135" t="str">
        <f t="shared" si="0"/>
        <v/>
      </c>
      <c r="F17" s="135" t="str">
        <f t="shared" si="1"/>
        <v/>
      </c>
    </row>
    <row r="18" spans="1:6" ht="17.25" customHeight="1" x14ac:dyDescent="0.2">
      <c r="A18" s="132">
        <v>2</v>
      </c>
      <c r="B18" s="133" t="s">
        <v>109</v>
      </c>
      <c r="C18" s="133">
        <v>478270</v>
      </c>
      <c r="D18" s="144">
        <v>4.0608372552786225</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4.0608372552786225</v>
      </c>
      <c r="E22" s="135" t="str">
        <f t="shared" si="0"/>
        <v/>
      </c>
      <c r="F22" s="135" t="str">
        <f t="shared" si="1"/>
        <v/>
      </c>
    </row>
    <row r="23" spans="1:6" ht="15.75" customHeight="1" x14ac:dyDescent="0.2">
      <c r="A23" s="132">
        <v>3</v>
      </c>
      <c r="B23" s="133" t="s">
        <v>110</v>
      </c>
      <c r="C23" s="133">
        <v>484256</v>
      </c>
      <c r="D23" s="144">
        <v>4.008822865890262</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4.008822865890262</v>
      </c>
      <c r="E27" s="135" t="str">
        <f t="shared" si="0"/>
        <v/>
      </c>
      <c r="F27" s="135" t="str">
        <f t="shared" si="1"/>
        <v/>
      </c>
    </row>
    <row r="28" spans="1:6" ht="15" customHeight="1" x14ac:dyDescent="0.2">
      <c r="A28" s="137">
        <v>4</v>
      </c>
      <c r="B28" s="133" t="s">
        <v>111</v>
      </c>
      <c r="C28" s="133">
        <v>484287</v>
      </c>
      <c r="D28" s="144">
        <v>3.4769033226827508</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3.4769033226827508</v>
      </c>
      <c r="E32" s="135" t="str">
        <f t="shared" si="0"/>
        <v/>
      </c>
      <c r="F32" s="135" t="str">
        <f t="shared" si="1"/>
        <v/>
      </c>
    </row>
    <row r="33" spans="1:6" ht="15.75" customHeight="1" x14ac:dyDescent="0.2">
      <c r="A33" s="132">
        <v>5</v>
      </c>
      <c r="B33" s="133" t="s">
        <v>112</v>
      </c>
      <c r="C33" s="133">
        <v>853849</v>
      </c>
      <c r="D33" s="144">
        <v>3.4695646539114251</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3.4695646539114251</v>
      </c>
      <c r="E37" s="135" t="str">
        <f t="shared" si="0"/>
        <v/>
      </c>
      <c r="F37" s="135" t="str">
        <f t="shared" si="1"/>
        <v/>
      </c>
    </row>
    <row r="38" spans="1:6" ht="15" customHeight="1" x14ac:dyDescent="0.2">
      <c r="A38" s="132">
        <v>6</v>
      </c>
      <c r="B38" s="133" t="s">
        <v>113</v>
      </c>
      <c r="C38" s="133">
        <v>479159</v>
      </c>
      <c r="D38" s="144">
        <v>3.4631431711540768</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3.4631431711540768</v>
      </c>
      <c r="E42" s="135" t="str">
        <f t="shared" si="0"/>
        <v/>
      </c>
      <c r="F42" s="135" t="str">
        <f t="shared" si="1"/>
        <v/>
      </c>
    </row>
    <row r="43" spans="1:6" ht="14.25" customHeight="1" x14ac:dyDescent="0.2">
      <c r="A43" s="137">
        <v>7</v>
      </c>
      <c r="B43" s="133" t="s">
        <v>114</v>
      </c>
      <c r="C43" s="133">
        <v>850628</v>
      </c>
      <c r="D43" s="144">
        <v>3.0495613318959953</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3.0495613318959953</v>
      </c>
      <c r="E47" s="135" t="str">
        <f>IF($C$8&gt;0,PRODUCT($C$8,$E$12,D47/100),"")</f>
        <v/>
      </c>
      <c r="F47" s="135" t="str">
        <f>IF($C$9&gt;0,PRODUCT($C$8,$C$9,D47/100),"")</f>
        <v/>
      </c>
    </row>
    <row r="48" spans="1:6" ht="14.25" customHeight="1" x14ac:dyDescent="0.2">
      <c r="A48" s="132">
        <v>8</v>
      </c>
      <c r="B48" s="133" t="s">
        <v>115</v>
      </c>
      <c r="C48" s="133">
        <v>920332</v>
      </c>
      <c r="D48" s="144">
        <v>3.0432011036178666</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3.0432011036178666</v>
      </c>
      <c r="E52" s="135" t="str">
        <f>IF($C$8&gt;0,PRODUCT($C$8,$E$12,D52/100),"")</f>
        <v/>
      </c>
      <c r="F52" s="135" t="str">
        <f>IF($C$9&gt;0,PRODUCT($C$8,$C$9,D52/100),"")</f>
        <v/>
      </c>
    </row>
    <row r="53" spans="1:8" ht="13.5" customHeight="1" x14ac:dyDescent="0.2">
      <c r="A53" s="132">
        <v>9</v>
      </c>
      <c r="B53" s="133" t="s">
        <v>116</v>
      </c>
      <c r="C53" s="133">
        <v>876775</v>
      </c>
      <c r="D53" s="144">
        <v>3.0375381169162852</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3.0375381169162852</v>
      </c>
      <c r="E57" s="135" t="str">
        <f>IF($C$8&gt;0,PRODUCT($C$8,$E$12,D57/100),"")</f>
        <v/>
      </c>
      <c r="F57" s="135" t="str">
        <f>IF($C$9&gt;0,PRODUCT($C$8,$C$9,D57/100),"")</f>
        <v/>
      </c>
    </row>
    <row r="58" spans="1:8" ht="14.25" customHeight="1" x14ac:dyDescent="0.2">
      <c r="A58" s="137">
        <v>10</v>
      </c>
      <c r="B58" s="133" t="s">
        <v>117</v>
      </c>
      <c r="C58" s="133">
        <v>467203</v>
      </c>
      <c r="D58" s="144">
        <v>3.0373958008411823</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3.0373958008411823</v>
      </c>
      <c r="E62" s="135" t="str">
        <f>IF($C$8&gt;0,PRODUCT($C$8,$E$12,D62/100),"")</f>
        <v/>
      </c>
      <c r="F62" s="135" t="str">
        <f>IF($C$9&gt;0,PRODUCT($C$8,$C$9,D62/100),"")</f>
        <v/>
      </c>
    </row>
    <row r="63" spans="1:8" x14ac:dyDescent="0.2">
      <c r="A63" s="138"/>
      <c r="B63" s="21" t="s">
        <v>97</v>
      </c>
      <c r="C63" s="139"/>
      <c r="D63" s="140">
        <f>+D13+D18+D23+D28+D33+D38+D43+D48+D53+D58</f>
        <v>35.298143841262238</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35.298143841262238</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C64A07-269C-41B8-A0D9-DD83EB950412}"/>
</file>

<file path=customXml/itemProps2.xml><?xml version="1.0" encoding="utf-8"?>
<ds:datastoreItem xmlns:ds="http://schemas.openxmlformats.org/officeDocument/2006/customXml" ds:itemID="{68032E8E-8A02-492A-B744-311A62CA2221}"/>
</file>

<file path=customXml/itemProps3.xml><?xml version="1.0" encoding="utf-8"?>
<ds:datastoreItem xmlns:ds="http://schemas.openxmlformats.org/officeDocument/2006/customXml" ds:itemID="{3940252A-4D96-492F-ACE2-48F4B0FC076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2020-10-05T14:25:54Z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