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6F36AD49-3F87-4E55-A16A-1B6A2AEF7096}"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<sst xmlns="http://schemas.openxmlformats.org/spreadsheetml/2006/main" count="211" uniqueCount="119">
  <si>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</si>
  <si>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</si>
  <si>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</si>
  <si>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</si>
  <si>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</si>
  <si>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</si>
  <si>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</si>
  <si>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</si>
  <si>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</si>
  <si>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</si>
  <si>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</si>
  <si>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</si>
  <si>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</si>
  <si>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</si>
  <si>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</si>
  <si>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</si>
  <si>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</si>
  <si>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</si>
  <si>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</si>
  <si>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</si>
  <si>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</si>
  <si>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</si>
  <si>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</si>
  <si>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</si>
  <si>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</si>
  <si>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</si>
  <si>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</si>
  <si>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</si>
  <si>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</si>
  <si>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</si>
  <si>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</si>
  <si>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</si>
  <si>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</si>
  <si>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</si>
  <si>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</si>
  <si>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</si>
  <si>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</si>
  <si>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</si>
  <si>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</si>
  <si>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</si>
  <si>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</si>
  <si>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</si>
  <si>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</si>
  <si>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</si>
  <si>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</si>
  <si>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</si>
  <si>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</si>
  <si>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</si>
  <si>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</si>
  <si>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</si>
  <si>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</si>
  <si>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</si>
  <si>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</si>
  <si>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</si>
  <si>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</si>
  <si>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</si>
  <si>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</si>
  <si>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</si>
  <si>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</si>
  <si>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</si>
  <si>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</si>
  <si>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</si>
  <si>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</si>
  <si>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</si>
  <si>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</si>
  <si>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</si>
  <si>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</si>
  <si>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</si>
  <si>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</si>
  <si>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</si>
  <si>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</si>
  <si>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</si>
  <si>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</si>
  <si>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</si>
  <si>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</si>
  <si>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</si>
  <si>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</si>
  <si>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</si>
  <si>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</si>
  <si>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</si>
  <si>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</si>
  <si>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</si>
  <si>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</si>
  <si>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</si>
  <si>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</si>
  <si>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</si>
  <si>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</si>
  <si>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</si>
  <si>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</si>
  <si>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</si>
  <si>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</si>
  <si>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</si>
  <si>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</si>
  <si>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</si>
  <si>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</si>
  <si>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</si>
  <si>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</si>
  <si>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</si>
  <si>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</si>
  <si>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</si>
  <si>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</si>
  <si>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</si>
  <si>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Global Hard Assets UCITS - USD I1</t>
  </si>
  <si>
    <t>IE00BYXQS535</t>
  </si>
  <si>
    <t>30.09.2020</t>
  </si>
  <si>
    <t>USD</t>
  </si>
  <si>
    <t>§§ 46 ff. InvG / §§ 192 ff. KAGB</t>
  </si>
  <si>
    <t>banktäglich</t>
  </si>
  <si>
    <t>S&amp;P® North American Natural Resources Sector Index</t>
  </si>
  <si>
    <t>Sunrun Inc.</t>
  </si>
  <si>
    <t>SolarEdge Technologies Inc.</t>
  </si>
  <si>
    <t>Hannon Armstr.Sust.Inf.Cap.Inc</t>
  </si>
  <si>
    <t>Agnico Eagle Mines Ltd.</t>
  </si>
  <si>
    <t>Newmont Corp.</t>
  </si>
  <si>
    <t>Barrick Gold Corp.</t>
  </si>
  <si>
    <t>First Quantum Minerals Ltd.</t>
  </si>
  <si>
    <t>Kirkland Lake Gold Ltd.</t>
  </si>
  <si>
    <t>Freeport-McMoRan Inc.</t>
  </si>
  <si>
    <t>Nutrien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</si>
</sst>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Global Hard Assets UCITS - USD I1</v>
      </c>
      <c r="D16" s="32"/>
      <c r="E16" s="33"/>
      <c r="F16" s="33"/>
    </row>
    <row r="17" spans="1:12" ht="18" customHeight="1" x14ac:dyDescent="0.2">
      <c r="A17" s="35">
        <v>6</v>
      </c>
      <c r="B17" s="21" t="s">
        <v>2</v>
      </c>
      <c r="C17" s="36" t="str">
        <f>C4</f>
        <v>IE00BYXQS535</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c r="E25" s="38"/>
      <c r="F25" s="38"/>
      <c r="H25" s="8"/>
      <c r="I25" s="8"/>
      <c r="J25" s="8"/>
      <c r="K25" s="8"/>
      <c r="L25" s="8"/>
    </row>
    <row r="26" spans="1:12" ht="25.5" x14ac:dyDescent="0.2">
      <c r="A26" s="35">
        <v>15</v>
      </c>
      <c r="B26" s="21" t="s">
        <v>24</v>
      </c>
      <c r="C26" s="48"/>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62.078299999999999</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6.1779204983423197</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87.582607193854983</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4.3795544654933467</v>
      </c>
      <c r="E40" s="78" t="str">
        <f t="shared" si="0"/>
        <v/>
      </c>
      <c r="F40" s="78" t="str">
        <f t="shared" si="1"/>
        <v/>
      </c>
      <c r="G40" s="85"/>
    </row>
    <row r="41" spans="1:11" ht="31.5" customHeight="1" x14ac:dyDescent="0.2">
      <c r="A41" s="86">
        <v>26</v>
      </c>
      <c r="B41" s="87" t="s">
        <v>40</v>
      </c>
      <c r="C41" s="88"/>
      <c r="D41" s="89">
        <v>0</v>
      </c>
      <c r="E41" s="82" t="str">
        <f t="shared" si="0"/>
        <v/>
      </c>
      <c r="F41" s="82" t="str">
        <f t="shared" si="1"/>
        <v/>
      </c>
      <c r="G41" s="85"/>
    </row>
    <row r="42" spans="1:11" ht="25.5" x14ac:dyDescent="0.2">
      <c r="A42" s="90" t="s">
        <v>41</v>
      </c>
      <c r="B42" s="21" t="s">
        <v>42</v>
      </c>
      <c r="C42" s="57"/>
      <c r="D42" s="84">
        <v>0</v>
      </c>
      <c r="E42" s="73" t="str">
        <f t="shared" si="0"/>
        <v/>
      </c>
      <c r="F42" s="73" t="str">
        <f t="shared" si="1"/>
        <v/>
      </c>
      <c r="G42" s="85"/>
    </row>
    <row r="43" spans="1:11" ht="21.75" customHeight="1" thickBot="1" x14ac:dyDescent="0.25">
      <c r="A43" s="83" t="s">
        <v>43</v>
      </c>
      <c r="B43" s="60" t="s">
        <v>44</v>
      </c>
      <c r="C43" s="61"/>
      <c r="D43" s="77">
        <v>0</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0</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0</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0</v>
      </c>
      <c r="E52" s="73" t="str">
        <f t="shared" ref="E52:E64" si="2">IF($C$8&gt;0,PRODUCT($C$8,$E$33,D52/100),"")</f>
        <v/>
      </c>
      <c r="F52" s="73" t="str">
        <f t="shared" ref="F52:F64" si="3">IF($C$8&gt;0,PRODUCT($C$8,$C$9,D52/100),"")</f>
        <v/>
      </c>
      <c r="G52" s="85"/>
    </row>
    <row r="53" spans="1:11" ht="15" customHeight="1" x14ac:dyDescent="0.2">
      <c r="A53" s="90" t="s">
        <v>60</v>
      </c>
      <c r="B53" s="21" t="s">
        <v>61</v>
      </c>
      <c r="C53" s="57"/>
      <c r="D53" s="98">
        <v>0</v>
      </c>
      <c r="E53" s="73" t="str">
        <f t="shared" si="2"/>
        <v/>
      </c>
      <c r="F53" s="73" t="str">
        <f t="shared" si="3"/>
        <v/>
      </c>
      <c r="G53" s="85"/>
    </row>
    <row r="54" spans="1:11" ht="15" customHeight="1" x14ac:dyDescent="0.2">
      <c r="A54" s="90" t="s">
        <v>62</v>
      </c>
      <c r="B54" s="21" t="s">
        <v>63</v>
      </c>
      <c r="C54" s="57"/>
      <c r="D54" s="98">
        <v>0</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1.8599178423093579</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100</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0</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62.078299999999999</v>
      </c>
      <c r="F12" s="131"/>
    </row>
    <row r="13" spans="1:12" ht="17.25" customHeight="1" x14ac:dyDescent="0.2">
      <c r="A13" s="132">
        <v>1</v>
      </c>
      <c r="B13" s="133" t="s">
        <v>109</v>
      </c>
      <c r="C13" s="133">
        <v>727186</v>
      </c>
      <c r="D13" s="144">
        <v>9.2417583847681684</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9.2417583847681684</v>
      </c>
      <c r="E16" s="135" t="str">
        <f t="shared" si="0"/>
        <v/>
      </c>
      <c r="F16" s="135" t="str">
        <f t="shared" si="1"/>
        <v/>
      </c>
    </row>
    <row r="17" spans="1:6" ht="21" customHeight="1" x14ac:dyDescent="0.2">
      <c r="A17" s="136" t="s">
        <v>94</v>
      </c>
      <c r="B17" s="148" t="s">
        <v>95</v>
      </c>
      <c r="C17" s="149"/>
      <c r="D17" s="145">
        <v>0</v>
      </c>
      <c r="E17" s="135" t="str">
        <f t="shared" si="0"/>
        <v/>
      </c>
      <c r="F17" s="135" t="str">
        <f t="shared" si="1"/>
        <v/>
      </c>
    </row>
    <row r="18" spans="1:6" ht="17.25" customHeight="1" x14ac:dyDescent="0.2">
      <c r="A18" s="132">
        <v>2</v>
      </c>
      <c r="B18" s="133" t="s">
        <v>110</v>
      </c>
      <c r="C18" s="133">
        <v>761990</v>
      </c>
      <c r="D18" s="144">
        <v>7.5127244561759046</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7.5127244561759046</v>
      </c>
      <c r="E21" s="135" t="str">
        <f t="shared" si="0"/>
        <v/>
      </c>
      <c r="F21" s="135" t="str">
        <f t="shared" si="1"/>
        <v/>
      </c>
    </row>
    <row r="22" spans="1:6" ht="21.75" customHeight="1" x14ac:dyDescent="0.2">
      <c r="A22" s="136" t="s">
        <v>94</v>
      </c>
      <c r="B22" s="148" t="s">
        <v>95</v>
      </c>
      <c r="C22" s="149"/>
      <c r="D22" s="145">
        <v>0</v>
      </c>
      <c r="E22" s="135" t="str">
        <f t="shared" si="0"/>
        <v/>
      </c>
      <c r="F22" s="135" t="str">
        <f t="shared" si="1"/>
        <v/>
      </c>
    </row>
    <row r="23" spans="1:6" ht="15.75" customHeight="1" x14ac:dyDescent="0.2">
      <c r="A23" s="132">
        <v>3</v>
      </c>
      <c r="B23" s="133" t="s">
        <v>111</v>
      </c>
      <c r="C23" s="133">
        <v>717333</v>
      </c>
      <c r="D23" s="144">
        <v>4.3795544654933467</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4.3795544654933467</v>
      </c>
      <c r="E26" s="135" t="str">
        <f t="shared" si="0"/>
        <v/>
      </c>
      <c r="F26" s="135" t="str">
        <f t="shared" si="1"/>
        <v/>
      </c>
    </row>
    <row r="27" spans="1:6" ht="18.75" customHeight="1" x14ac:dyDescent="0.2">
      <c r="A27" s="136" t="s">
        <v>94</v>
      </c>
      <c r="B27" s="148" t="s">
        <v>95</v>
      </c>
      <c r="C27" s="149"/>
      <c r="D27" s="145">
        <v>0</v>
      </c>
      <c r="E27" s="135" t="str">
        <f t="shared" si="0"/>
        <v/>
      </c>
      <c r="F27" s="135" t="str">
        <f t="shared" si="1"/>
        <v/>
      </c>
    </row>
    <row r="28" spans="1:6" ht="15" customHeight="1" x14ac:dyDescent="0.2">
      <c r="A28" s="137">
        <v>4</v>
      </c>
      <c r="B28" s="133" t="s">
        <v>112</v>
      </c>
      <c r="C28" s="133">
        <v>860325</v>
      </c>
      <c r="D28" s="144">
        <v>4.243242856574434</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4.243242856574434</v>
      </c>
      <c r="E31" s="135" t="str">
        <f t="shared" si="0"/>
        <v/>
      </c>
      <c r="F31" s="135" t="str">
        <f t="shared" si="1"/>
        <v/>
      </c>
    </row>
    <row r="32" spans="1:6" ht="22.5" customHeight="1" x14ac:dyDescent="0.2">
      <c r="A32" s="136" t="s">
        <v>94</v>
      </c>
      <c r="B32" s="148" t="s">
        <v>95</v>
      </c>
      <c r="C32" s="149"/>
      <c r="D32" s="145">
        <v>0</v>
      </c>
      <c r="E32" s="135" t="str">
        <f t="shared" si="0"/>
        <v/>
      </c>
      <c r="F32" s="135" t="str">
        <f t="shared" si="1"/>
        <v/>
      </c>
    </row>
    <row r="33" spans="1:6" ht="15.75" customHeight="1" x14ac:dyDescent="0.2">
      <c r="A33" s="132">
        <v>5</v>
      </c>
      <c r="B33" s="133" t="s">
        <v>113</v>
      </c>
      <c r="C33" s="133">
        <v>853823</v>
      </c>
      <c r="D33" s="144">
        <v>4.0500196747139601</v>
      </c>
      <c r="E33" s="134" t="str">
        <f t="shared" si="0"/>
        <v/>
      </c>
      <c r="F33" s="134" t="str">
        <f t="shared" si="1"/>
        <v/>
      </c>
    </row>
    <row r="34" spans="1:6" ht="29.25" customHeight="1" x14ac:dyDescent="0.2">
      <c r="A34" s="26" t="s">
        <v>88</v>
      </c>
      <c r="B34" s="148" t="s">
        <v>89</v>
      </c>
      <c r="C34" s="149"/>
      <c r="D34" s="145">
        <v>0</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4.0500196747139601</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114</v>
      </c>
      <c r="C38" s="133">
        <v>870450</v>
      </c>
      <c r="D38" s="144">
        <v>4.0497085911379038</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4.0497085911379038</v>
      </c>
      <c r="E41" s="135" t="str">
        <f t="shared" si="0"/>
        <v/>
      </c>
      <c r="F41" s="135" t="str">
        <f t="shared" si="1"/>
        <v/>
      </c>
    </row>
    <row r="42" spans="1:6" ht="18.75" customHeight="1" x14ac:dyDescent="0.2">
      <c r="A42" s="136" t="s">
        <v>94</v>
      </c>
      <c r="B42" s="148" t="s">
        <v>95</v>
      </c>
      <c r="C42" s="149"/>
      <c r="D42" s="145">
        <v>0</v>
      </c>
      <c r="E42" s="135" t="str">
        <f t="shared" si="0"/>
        <v/>
      </c>
      <c r="F42" s="135" t="str">
        <f t="shared" si="1"/>
        <v/>
      </c>
    </row>
    <row r="43" spans="1:6" ht="14.25" customHeight="1" x14ac:dyDescent="0.2">
      <c r="A43" s="137">
        <v>7</v>
      </c>
      <c r="B43" s="133" t="s">
        <v>115</v>
      </c>
      <c r="C43" s="133">
        <v>904604</v>
      </c>
      <c r="D43" s="144">
        <v>3.7337015284989739</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3.7337015284989739</v>
      </c>
      <c r="E46" s="135" t="str">
        <f>IF($C$8&gt;0,PRODUCT($C$8,$E$12,D46/100),"")</f>
        <v/>
      </c>
      <c r="F46" s="135" t="str">
        <f>IF($C$9&gt;0,PRODUCT($C$8,$C$9,D46/100),"")</f>
        <v/>
      </c>
    </row>
    <row r="47" spans="1:6" ht="18.75" customHeight="1" x14ac:dyDescent="0.2">
      <c r="A47" s="136" t="s">
        <v>94</v>
      </c>
      <c r="B47" s="148" t="s">
        <v>95</v>
      </c>
      <c r="C47" s="149"/>
      <c r="D47" s="145">
        <v>0</v>
      </c>
      <c r="E47" s="135" t="str">
        <f>IF($C$8&gt;0,PRODUCT($C$8,$E$12,D47/100),"")</f>
        <v/>
      </c>
      <c r="F47" s="135" t="str">
        <f>IF($C$9&gt;0,PRODUCT($C$8,$C$9,D47/100),"")</f>
        <v/>
      </c>
    </row>
    <row r="48" spans="1:6" ht="14.25" customHeight="1" x14ac:dyDescent="0.2">
      <c r="A48" s="132">
        <v>8</v>
      </c>
      <c r="B48" s="133" t="s">
        <v>116</v>
      </c>
      <c r="C48" s="133">
        <v>767071</v>
      </c>
      <c r="D48" s="144">
        <v>3.6571367711663871</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3.6571367711663871</v>
      </c>
      <c r="E51" s="135" t="str">
        <f>IF($C$8&gt;0,PRODUCT($C$8,$E$12,D51/100),"")</f>
        <v/>
      </c>
      <c r="F51" s="135" t="str">
        <f>IF($C$9&gt;0,PRODUCT($C$8,$C$9,D51/100),"")</f>
        <v/>
      </c>
    </row>
    <row r="52" spans="1:8" ht="18.75" customHeight="1" x14ac:dyDescent="0.2">
      <c r="A52" s="136" t="s">
        <v>94</v>
      </c>
      <c r="B52" s="148" t="s">
        <v>95</v>
      </c>
      <c r="C52" s="149"/>
      <c r="D52" s="145">
        <v>0</v>
      </c>
      <c r="E52" s="135" t="str">
        <f>IF($C$8&gt;0,PRODUCT($C$8,$E$12,D52/100),"")</f>
        <v/>
      </c>
      <c r="F52" s="135" t="str">
        <f>IF($C$9&gt;0,PRODUCT($C$8,$C$9,D52/100),"")</f>
        <v/>
      </c>
    </row>
    <row r="53" spans="1:8" ht="13.5" customHeight="1" x14ac:dyDescent="0.2">
      <c r="A53" s="132">
        <v>9</v>
      </c>
      <c r="B53" s="133" t="s">
        <v>117</v>
      </c>
      <c r="C53" s="133">
        <v>875178</v>
      </c>
      <c r="D53" s="144">
        <v>3.6178864967952675</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3.6178864967952675</v>
      </c>
      <c r="E56" s="135" t="str">
        <f>IF($C$8&gt;0,PRODUCT($C$8,$E$12,D56/100),"")</f>
        <v/>
      </c>
      <c r="F56" s="135" t="str">
        <f>IF($C$9&gt;0,PRODUCT($C$8,$C$9,D56/100),"")</f>
        <v/>
      </c>
    </row>
    <row r="57" spans="1:8" ht="18.75" customHeight="1" x14ac:dyDescent="0.2">
      <c r="A57" s="136" t="s">
        <v>94</v>
      </c>
      <c r="B57" s="148" t="s">
        <v>95</v>
      </c>
      <c r="C57" s="149"/>
      <c r="D57" s="145">
        <v>0</v>
      </c>
      <c r="E57" s="135" t="str">
        <f>IF($C$8&gt;0,PRODUCT($C$8,$E$12,D57/100),"")</f>
        <v/>
      </c>
      <c r="F57" s="135" t="str">
        <f>IF($C$9&gt;0,PRODUCT($C$8,$C$9,D57/100),"")</f>
        <v/>
      </c>
    </row>
    <row r="58" spans="1:8" ht="14.25" customHeight="1" x14ac:dyDescent="0.2">
      <c r="A58" s="137">
        <v>10</v>
      </c>
      <c r="B58" s="133" t="s">
        <v>118</v>
      </c>
      <c r="C58" s="133">
        <v>808071</v>
      </c>
      <c r="D58" s="144">
        <v>3.0533623353190968</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3.0533623353190968</v>
      </c>
      <c r="E61" s="135" t="str">
        <f>IF($C$8&gt;0,PRODUCT($C$8,$E$12,D61/100),"")</f>
        <v/>
      </c>
      <c r="F61" s="135" t="str">
        <f>IF($C$9&gt;0,PRODUCT($C$8,$C$9,D61/100),"")</f>
        <v/>
      </c>
    </row>
    <row r="62" spans="1:8" ht="18.75" customHeight="1" x14ac:dyDescent="0.2">
      <c r="A62" s="136" t="s">
        <v>94</v>
      </c>
      <c r="B62" s="148" t="s">
        <v>95</v>
      </c>
      <c r="C62" s="149"/>
      <c r="D62" s="145">
        <v>0</v>
      </c>
      <c r="E62" s="135" t="str">
        <f>IF($C$8&gt;0,PRODUCT($C$8,$E$12,D62/100),"")</f>
        <v/>
      </c>
      <c r="F62" s="135" t="str">
        <f>IF($C$9&gt;0,PRODUCT($C$8,$C$9,D62/100),"")</f>
        <v/>
      </c>
    </row>
    <row r="63" spans="1:8" x14ac:dyDescent="0.2">
      <c r="A63" s="138"/>
      <c r="B63" s="21" t="s">
        <v>97</v>
      </c>
      <c r="C63" s="139"/>
      <c r="D63" s="140">
        <f>+D13+D18+D23+D28+D33+D38+D43+D48+D53+D58</f>
        <v>47.539095560643432</v>
      </c>
      <c r="E63" s="134" t="str">
        <f t="shared" si="0"/>
        <v/>
      </c>
      <c r="F63" s="134" t="str">
        <f t="shared" si="1"/>
        <v/>
      </c>
      <c r="G63" s="19"/>
      <c r="H63" s="8"/>
    </row>
    <row r="64" spans="1:8" ht="12.75" customHeight="1" x14ac:dyDescent="0.2">
      <c r="A64" s="141"/>
      <c r="B64" s="148" t="s">
        <v>89</v>
      </c>
      <c r="C64" s="149"/>
      <c r="D64" s="142">
        <f>+D14+D19+D24+D29+D34+D39+D44+D49+D54+D59</f>
        <v>0</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47.539095560643432</v>
      </c>
      <c r="E66" s="135" t="str">
        <f t="shared" si="0"/>
        <v/>
      </c>
      <c r="F66" s="135" t="str">
        <f t="shared" si="1"/>
        <v/>
      </c>
    </row>
    <row r="67" spans="1:6" ht="12.75" customHeight="1" x14ac:dyDescent="0.2">
      <c r="A67" s="143"/>
      <c r="B67" s="148" t="s">
        <v>95</v>
      </c>
      <c r="C67" s="149"/>
      <c r="D67" s="142">
        <f>+D17+D22+D27+D32+D37+D42+D47+D52+D57+D62</f>
        <v>0</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2BCF28-54D6-45F6-B74B-1E94F2A4567A}"/>
</file>

<file path=customXml/itemProps2.xml><?xml version="1.0" encoding="utf-8"?>
<ds:datastoreItem xmlns:ds="http://schemas.openxmlformats.org/officeDocument/2006/customXml" ds:itemID="{CC7DD019-6848-4322-8FEA-A54C137BD6BB}"/>
</file>

<file path=customXml/itemProps3.xml><?xml version="1.0" encoding="utf-8"?>
<ds:datastoreItem xmlns:ds="http://schemas.openxmlformats.org/officeDocument/2006/customXml" ds:itemID="{B172FFA8-588F-4AE2-8E39-3A7FA16A235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